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実教出版テキスト\"/>
    </mc:Choice>
  </mc:AlternateContent>
  <xr:revisionPtr revIDLastSave="0" documentId="13_ncr:1_{37C938BB-5976-41BB-AB7B-C64F1CDE9053}" xr6:coauthVersionLast="45" xr6:coauthVersionMax="45" xr10:uidLastSave="{00000000-0000-0000-0000-000000000000}"/>
  <bookViews>
    <workbookView xWindow="-110" yWindow="-110" windowWidth="19420" windowHeight="10420" xr2:uid="{F2D3E906-3E95-4F93-BB4B-3CF25334FD1A}"/>
  </bookViews>
  <sheets>
    <sheet name="(p155)" sheetId="1" r:id="rId1"/>
    <sheet name="(p158)" sheetId="2" r:id="rId2"/>
    <sheet name="練習問題解答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3" l="1"/>
  <c r="C28" i="3"/>
  <c r="D28" i="3"/>
  <c r="E28" i="3"/>
  <c r="B28" i="3"/>
  <c r="G28" i="3"/>
  <c r="G26" i="3"/>
  <c r="G27" i="3"/>
  <c r="G25" i="3"/>
  <c r="F26" i="3"/>
  <c r="F27" i="3"/>
  <c r="F25" i="3"/>
  <c r="G10" i="3"/>
  <c r="G8" i="3"/>
  <c r="G9" i="3"/>
  <c r="G7" i="3"/>
  <c r="F8" i="3"/>
  <c r="F9" i="3"/>
  <c r="F7" i="3"/>
  <c r="E10" i="3"/>
  <c r="D10" i="3"/>
  <c r="C10" i="3"/>
  <c r="B10" i="3"/>
  <c r="G23" i="2" l="1"/>
  <c r="E23" i="2"/>
  <c r="D23" i="2"/>
  <c r="B23" i="2"/>
  <c r="F22" i="2"/>
  <c r="G22" i="2" s="1"/>
  <c r="F21" i="2"/>
  <c r="G21" i="2" s="1"/>
  <c r="F20" i="2"/>
  <c r="G20" i="2" s="1"/>
  <c r="G19" i="2"/>
  <c r="F19" i="2"/>
  <c r="F18" i="2"/>
  <c r="G18" i="2" s="1"/>
  <c r="F17" i="2"/>
  <c r="G17" i="2" s="1"/>
  <c r="F16" i="2"/>
  <c r="G16" i="2" s="1"/>
  <c r="G15" i="2"/>
  <c r="F15" i="2"/>
  <c r="F14" i="2"/>
  <c r="G14" i="2" s="1"/>
  <c r="F13" i="2"/>
  <c r="G13" i="2" s="1"/>
  <c r="F12" i="2"/>
  <c r="G12" i="2" s="1"/>
  <c r="G11" i="2"/>
  <c r="F11" i="2"/>
  <c r="F10" i="2"/>
  <c r="G10" i="2" s="1"/>
  <c r="F9" i="2"/>
  <c r="G9" i="2" s="1"/>
  <c r="F8" i="2"/>
  <c r="G8" i="2" s="1"/>
  <c r="G7" i="2"/>
  <c r="F7" i="2"/>
  <c r="F6" i="2"/>
  <c r="G6" i="2" s="1"/>
  <c r="F5" i="2"/>
  <c r="G5" i="2" s="1"/>
  <c r="F4" i="2"/>
  <c r="G4" i="2" s="1"/>
  <c r="E23" i="1"/>
  <c r="C23" i="1"/>
  <c r="B23" i="1"/>
  <c r="D22" i="1"/>
  <c r="F22" i="1" s="1"/>
  <c r="D21" i="1"/>
  <c r="F21" i="1" s="1"/>
  <c r="D20" i="1"/>
  <c r="F20" i="1" s="1"/>
  <c r="D19" i="1"/>
  <c r="F19" i="1" s="1"/>
  <c r="D18" i="1"/>
  <c r="F18" i="1" s="1"/>
  <c r="F17" i="1"/>
  <c r="D17" i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A27" i="2" l="1"/>
  <c r="F23" i="1"/>
  <c r="A28" i="1" s="1"/>
</calcChain>
</file>

<file path=xl/sharedStrings.xml><?xml version="1.0" encoding="utf-8"?>
<sst xmlns="http://schemas.openxmlformats.org/spreadsheetml/2006/main" count="125" uniqueCount="75">
  <si>
    <t>年齢階級</t>
    <rPh sb="0" eb="2">
      <t>ネンレイ</t>
    </rPh>
    <rPh sb="2" eb="4">
      <t>カイキュウ</t>
    </rPh>
    <phoneticPr fontId="4"/>
  </si>
  <si>
    <t>A市の年齢階級別人口</t>
    <rPh sb="1" eb="2">
      <t>シ</t>
    </rPh>
    <rPh sb="3" eb="5">
      <t>ネンレイ</t>
    </rPh>
    <rPh sb="5" eb="7">
      <t>カイキュウ</t>
    </rPh>
    <rPh sb="7" eb="8">
      <t>ベツ</t>
    </rPh>
    <rPh sb="8" eb="10">
      <t>ジンコウ</t>
    </rPh>
    <phoneticPr fontId="2"/>
  </si>
  <si>
    <t>A市の年齢階級別死亡数</t>
    <rPh sb="1" eb="2">
      <t>シ</t>
    </rPh>
    <rPh sb="3" eb="5">
      <t>ネンレイ</t>
    </rPh>
    <rPh sb="5" eb="7">
      <t>カイキュウ</t>
    </rPh>
    <rPh sb="7" eb="8">
      <t>ベツ</t>
    </rPh>
    <rPh sb="8" eb="11">
      <t>シボウスウ</t>
    </rPh>
    <phoneticPr fontId="2"/>
  </si>
  <si>
    <t>A市の年齢階級別死亡率</t>
    <rPh sb="1" eb="2">
      <t>シ</t>
    </rPh>
    <rPh sb="3" eb="5">
      <t>ネンレイ</t>
    </rPh>
    <rPh sb="5" eb="7">
      <t>カイキュウ</t>
    </rPh>
    <rPh sb="7" eb="8">
      <t>ベツ</t>
    </rPh>
    <rPh sb="8" eb="10">
      <t>シボウ</t>
    </rPh>
    <rPh sb="10" eb="11">
      <t>リツ</t>
    </rPh>
    <phoneticPr fontId="2"/>
  </si>
  <si>
    <t>標準集団（C県）人口</t>
    <rPh sb="0" eb="2">
      <t>ヒョウジュン</t>
    </rPh>
    <rPh sb="2" eb="4">
      <t>シュウダン</t>
    </rPh>
    <rPh sb="6" eb="7">
      <t>ケン</t>
    </rPh>
    <rPh sb="8" eb="10">
      <t>ジンコウ</t>
    </rPh>
    <phoneticPr fontId="4"/>
  </si>
  <si>
    <t>期待死亡数</t>
    <rPh sb="0" eb="2">
      <t>キタイ</t>
    </rPh>
    <rPh sb="2" eb="5">
      <t>シボウスウ</t>
    </rPh>
    <phoneticPr fontId="2"/>
  </si>
  <si>
    <t>①</t>
    <phoneticPr fontId="2"/>
  </si>
  <si>
    <t>②</t>
    <phoneticPr fontId="2"/>
  </si>
  <si>
    <t>②÷①＝③</t>
    <phoneticPr fontId="2"/>
  </si>
  <si>
    <t>④</t>
    <phoneticPr fontId="2"/>
  </si>
  <si>
    <t>③×④＝⑤</t>
    <phoneticPr fontId="2"/>
  </si>
  <si>
    <t>0～4</t>
    <phoneticPr fontId="4"/>
  </si>
  <si>
    <t>5～9</t>
    <phoneticPr fontId="4"/>
  </si>
  <si>
    <t>10～14</t>
    <phoneticPr fontId="4"/>
  </si>
  <si>
    <t>15～19</t>
    <phoneticPr fontId="7"/>
  </si>
  <si>
    <t>20～24</t>
    <phoneticPr fontId="7"/>
  </si>
  <si>
    <t>25～29</t>
    <phoneticPr fontId="7"/>
  </si>
  <si>
    <t>30～34</t>
    <phoneticPr fontId="7"/>
  </si>
  <si>
    <t>35～39</t>
    <phoneticPr fontId="7"/>
  </si>
  <si>
    <t xml:space="preserve">40～44 </t>
    <phoneticPr fontId="7"/>
  </si>
  <si>
    <t>45～49</t>
    <phoneticPr fontId="7"/>
  </si>
  <si>
    <t>50～54</t>
    <phoneticPr fontId="7"/>
  </si>
  <si>
    <t>55～59</t>
    <phoneticPr fontId="7"/>
  </si>
  <si>
    <t>60～64</t>
    <phoneticPr fontId="7"/>
  </si>
  <si>
    <t>65～69</t>
    <phoneticPr fontId="7"/>
  </si>
  <si>
    <t>70～74</t>
    <phoneticPr fontId="7"/>
  </si>
  <si>
    <t>75～79</t>
    <phoneticPr fontId="7"/>
  </si>
  <si>
    <t>80～84</t>
    <phoneticPr fontId="7"/>
  </si>
  <si>
    <t>85～89</t>
    <phoneticPr fontId="7"/>
  </si>
  <si>
    <t>90～</t>
    <phoneticPr fontId="4"/>
  </si>
  <si>
    <t>計</t>
    <rPh sb="0" eb="1">
      <t>ケイ</t>
    </rPh>
    <phoneticPr fontId="4"/>
  </si>
  <si>
    <t>年齢調整死亡率</t>
    <rPh sb="0" eb="2">
      <t>ネンレイ</t>
    </rPh>
    <rPh sb="2" eb="4">
      <t>チョウセイ</t>
    </rPh>
    <rPh sb="4" eb="7">
      <t>シボウリツ</t>
    </rPh>
    <phoneticPr fontId="2"/>
  </si>
  <si>
    <t>B市の年齢階級別人口</t>
    <rPh sb="1" eb="2">
      <t>シ</t>
    </rPh>
    <rPh sb="3" eb="5">
      <t>ネンレイ</t>
    </rPh>
    <rPh sb="5" eb="7">
      <t>カイキュウ</t>
    </rPh>
    <rPh sb="7" eb="8">
      <t>ベツ</t>
    </rPh>
    <rPh sb="8" eb="10">
      <t>ジンコウ</t>
    </rPh>
    <phoneticPr fontId="2"/>
  </si>
  <si>
    <t>B市の年齢階級別死亡数</t>
    <rPh sb="1" eb="2">
      <t>シ</t>
    </rPh>
    <rPh sb="3" eb="5">
      <t>ネンレイ</t>
    </rPh>
    <rPh sb="5" eb="7">
      <t>カイキュウ</t>
    </rPh>
    <rPh sb="7" eb="8">
      <t>ベツ</t>
    </rPh>
    <rPh sb="8" eb="11">
      <t>シボウスウ</t>
    </rPh>
    <phoneticPr fontId="2"/>
  </si>
  <si>
    <t>標準集団（C県）の人口</t>
    <rPh sb="0" eb="2">
      <t>ヒョウジュン</t>
    </rPh>
    <rPh sb="2" eb="4">
      <t>シュウダン</t>
    </rPh>
    <rPh sb="6" eb="7">
      <t>ケン</t>
    </rPh>
    <rPh sb="9" eb="11">
      <t>ジンコウ</t>
    </rPh>
    <phoneticPr fontId="2"/>
  </si>
  <si>
    <t>標準集団（C県）の年齢階級別
死亡数</t>
    <rPh sb="0" eb="2">
      <t>ヒョウジュン</t>
    </rPh>
    <rPh sb="2" eb="4">
      <t>シュウダン</t>
    </rPh>
    <rPh sb="6" eb="7">
      <t>ケン</t>
    </rPh>
    <rPh sb="9" eb="11">
      <t>ネンレイ</t>
    </rPh>
    <rPh sb="11" eb="13">
      <t>カイキュウ</t>
    </rPh>
    <rPh sb="13" eb="14">
      <t>ベツ</t>
    </rPh>
    <rPh sb="15" eb="18">
      <t>シボウスウ</t>
    </rPh>
    <phoneticPr fontId="4"/>
  </si>
  <si>
    <t>標準集団（C県）の年齢階級別
死亡率</t>
    <rPh sb="0" eb="2">
      <t>ヒョウジュン</t>
    </rPh>
    <rPh sb="2" eb="4">
      <t>シュウダン</t>
    </rPh>
    <rPh sb="6" eb="7">
      <t>ケン</t>
    </rPh>
    <rPh sb="9" eb="11">
      <t>ネンレイ</t>
    </rPh>
    <rPh sb="11" eb="13">
      <t>カイキュウ</t>
    </rPh>
    <rPh sb="13" eb="14">
      <t>ベツ</t>
    </rPh>
    <rPh sb="15" eb="18">
      <t>シボウリツ</t>
    </rPh>
    <phoneticPr fontId="4"/>
  </si>
  <si>
    <t>③</t>
    <phoneticPr fontId="2"/>
  </si>
  <si>
    <t>④÷③＝⑤</t>
    <phoneticPr fontId="2"/>
  </si>
  <si>
    <t>①×⑤</t>
    <phoneticPr fontId="2"/>
  </si>
  <si>
    <t>*</t>
    <phoneticPr fontId="2"/>
  </si>
  <si>
    <t>標準化死亡比</t>
    <rPh sb="0" eb="3">
      <t>ヒョウジュンカ</t>
    </rPh>
    <rPh sb="3" eb="5">
      <t>シボウ</t>
    </rPh>
    <rPh sb="5" eb="6">
      <t>ヒ</t>
    </rPh>
    <phoneticPr fontId="2"/>
  </si>
  <si>
    <t>P158表3，P159図3</t>
    <rPh sb="4" eb="5">
      <t>ヒョウ</t>
    </rPh>
    <rPh sb="11" eb="12">
      <t>ズ</t>
    </rPh>
    <phoneticPr fontId="2"/>
  </si>
  <si>
    <t>43　年齢調整死亡率　練習問題</t>
    <phoneticPr fontId="2"/>
  </si>
  <si>
    <t>直接法によるD市の人口10万人あたりの年齢調整死亡率を求めなさい。</t>
  </si>
  <si>
    <t>（第98回保健師国家試験・改）</t>
  </si>
  <si>
    <t>基準集団</t>
    <rPh sb="0" eb="2">
      <t>キジュン</t>
    </rPh>
    <rPh sb="2" eb="4">
      <t>シュウダン</t>
    </rPh>
    <phoneticPr fontId="2"/>
  </si>
  <si>
    <t>D市</t>
    <rPh sb="1" eb="2">
      <t>シ</t>
    </rPh>
    <phoneticPr fontId="2"/>
  </si>
  <si>
    <t>年齢階級別人口</t>
    <rPh sb="0" eb="2">
      <t>ネンレイ</t>
    </rPh>
    <rPh sb="2" eb="4">
      <t>カイキュウ</t>
    </rPh>
    <rPh sb="4" eb="5">
      <t>ベツ</t>
    </rPh>
    <rPh sb="5" eb="7">
      <t>ジンコウ</t>
    </rPh>
    <phoneticPr fontId="2"/>
  </si>
  <si>
    <t>死亡数</t>
    <rPh sb="0" eb="3">
      <t>シボウスウ</t>
    </rPh>
    <phoneticPr fontId="2"/>
  </si>
  <si>
    <t>40歳未満</t>
    <rPh sb="2" eb="5">
      <t>サイミマン</t>
    </rPh>
    <phoneticPr fontId="2"/>
  </si>
  <si>
    <t>40～64歳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</si>
  <si>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</si>
  <si>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</si>
  <si>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D市死亡率</t>
    <rPh sb="1" eb="2">
      <t>シ</t>
    </rPh>
    <rPh sb="2" eb="5">
      <t>シボウリツ</t>
    </rPh>
    <phoneticPr fontId="2"/>
  </si>
  <si>
    <t>期待死亡数</t>
    <rPh sb="0" eb="2">
      <t>キタイ</t>
    </rPh>
    <rPh sb="2" eb="4">
      <t>シボウ</t>
    </rPh>
    <rPh sb="4" eb="5">
      <t>スウ</t>
    </rPh>
    <phoneticPr fontId="2"/>
  </si>
  <si>
    <t>D市死亡率と期待死亡率の欄を補足します。</t>
    <rPh sb="1" eb="2">
      <t>シ</t>
    </rPh>
    <rPh sb="2" eb="5">
      <t>シボウリツ</t>
    </rPh>
    <rPh sb="6" eb="8">
      <t>キタイ</t>
    </rPh>
    <rPh sb="8" eb="11">
      <t>シボウリツ</t>
    </rPh>
    <rPh sb="12" eb="13">
      <t>ラン</t>
    </rPh>
    <rPh sb="14" eb="16">
      <t>ホソク</t>
    </rPh>
    <phoneticPr fontId="2"/>
  </si>
  <si>
    <t>直接法による年齢調整死亡率は</t>
    <rPh sb="0" eb="2">
      <t>チョクセツ</t>
    </rPh>
    <rPh sb="2" eb="3">
      <t>ホウ</t>
    </rPh>
    <rPh sb="6" eb="8">
      <t>ネンレイ</t>
    </rPh>
    <rPh sb="8" eb="10">
      <t>チョウセイ</t>
    </rPh>
    <rPh sb="10" eb="13">
      <t>シボウリツ</t>
    </rPh>
    <phoneticPr fontId="2"/>
  </si>
  <si>
    <t>(170÷100000)×10000＝170となります。</t>
    <phoneticPr fontId="2"/>
  </si>
  <si>
    <t xml:space="preserve"> P160　問題1.    基準集団とD市との年齢階級別人口と死亡数とを表に示す。</t>
    <phoneticPr fontId="2"/>
  </si>
  <si>
    <t>問題2.  E市では大腸がんによる死亡数が増加する傾向がみられたため、</t>
    <phoneticPr fontId="2"/>
  </si>
  <si>
    <t>その要因を分析し、対策を検討することにした。</t>
    <phoneticPr fontId="2"/>
  </si>
  <si>
    <t>E市と基準集団である県全体の50歳以上の男性の大腸がん死亡者数と年齢階級別人口を表に示す。</t>
    <phoneticPr fontId="2"/>
  </si>
  <si>
    <t>E市のこの年齢層における標準化死亡比（SMR）を求めなさい。</t>
    <phoneticPr fontId="2"/>
  </si>
  <si>
    <t>ただし基準を100として示しなさい。（第100回保健師国家試験・改）</t>
    <phoneticPr fontId="2"/>
  </si>
  <si>
    <t>E市</t>
    <rPh sb="1" eb="2">
      <t>シ</t>
    </rPh>
    <phoneticPr fontId="2"/>
  </si>
  <si>
    <t>県全体（基準集団）</t>
    <rPh sb="0" eb="1">
      <t>ケン</t>
    </rPh>
    <rPh sb="1" eb="3">
      <t>ゼンタイ</t>
    </rPh>
    <rPh sb="4" eb="6">
      <t>キジュン</t>
    </rPh>
    <rPh sb="6" eb="8">
      <t>シュウダン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</si>
  <si>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</si>
  <si>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</si>
  <si>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70歳以上</t>
    <rPh sb="2" eb="3">
      <t>サイ</t>
    </rPh>
    <rPh sb="3" eb="5">
      <t>イジョウ</t>
    </rPh>
    <phoneticPr fontId="2"/>
  </si>
  <si>
    <t>大腸がん死亡数</t>
    <rPh sb="0" eb="2">
      <t>ダイチョウ</t>
    </rPh>
    <rPh sb="4" eb="7">
      <t>シボウスウ</t>
    </rPh>
    <phoneticPr fontId="2"/>
  </si>
  <si>
    <t>基準集団
死亡率</t>
    <rPh sb="0" eb="2">
      <t>キジュン</t>
    </rPh>
    <rPh sb="2" eb="4">
      <t>シュウダン</t>
    </rPh>
    <rPh sb="5" eb="8">
      <t>シボウリツ</t>
    </rPh>
    <phoneticPr fontId="2"/>
  </si>
  <si>
    <t>標準化死亡比</t>
    <rPh sb="0" eb="3">
      <t>ヒョウジュンカ</t>
    </rPh>
    <rPh sb="3" eb="5">
      <t>シボウ</t>
    </rPh>
    <rPh sb="5" eb="6">
      <t>ヒ</t>
    </rPh>
    <phoneticPr fontId="2"/>
  </si>
  <si>
    <t>基準集団死亡率と期待死亡率の欄と、合計欄を補足します。</t>
    <rPh sb="0" eb="2">
      <t>キジュン</t>
    </rPh>
    <rPh sb="2" eb="4">
      <t>シュウダン</t>
    </rPh>
    <rPh sb="17" eb="19">
      <t>ゴウケイ</t>
    </rPh>
    <rPh sb="19" eb="20">
      <t>ラン</t>
    </rPh>
    <phoneticPr fontId="2"/>
  </si>
  <si>
    <t>P155表2，P156図1</t>
    <rPh sb="4" eb="5">
      <t>ヒョウ</t>
    </rPh>
    <rPh sb="11" eb="12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</si>
</sst>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0"/>
    <numFmt numFmtId="178" formatCode="0.0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177" fontId="0" fillId="0" borderId="1" xfId="0" applyNumberFormat="1" applyBorder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>
      <alignment vertical="center"/>
    </xf>
    <xf numFmtId="49" fontId="6" fillId="0" borderId="1" xfId="2" applyNumberFormat="1" applyFont="1" applyBorder="1" applyAlignment="1">
      <alignment horizontal="center" vertical="top"/>
    </xf>
    <xf numFmtId="38" fontId="6" fillId="0" borderId="1" xfId="1" quotePrefix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49" fontId="6" fillId="0" borderId="0" xfId="2" applyNumberFormat="1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76" fontId="10" fillId="0" borderId="1" xfId="0" applyNumberFormat="1" applyFont="1" applyBorder="1">
      <alignment vertical="center"/>
    </xf>
    <xf numFmtId="3" fontId="9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top"/>
    </xf>
    <xf numFmtId="176" fontId="10" fillId="0" borderId="1" xfId="0" applyNumberFormat="1" applyFont="1" applyBorder="1" applyAlignment="1">
      <alignment horizontal="center" vertical="center"/>
    </xf>
    <xf numFmtId="38" fontId="12" fillId="0" borderId="1" xfId="1" quotePrefix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quotePrefix="1" applyBorder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JB16" xfId="2" xr:uid="{9E1A7B38-B3BA-44EA-9408-520AB43E8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4B53-8C8B-4092-889B-C3A6DE825661}">
  <dimension ref="A1:F28"/>
  <sheetViews>
    <sheetView tabSelected="1" workbookViewId="0"/>
  </sheetViews>
  <sheetFormatPr defaultRowHeight="18" x14ac:dyDescent="0.55000000000000004"/>
  <cols>
    <col min="2" max="6" width="14.75" customWidth="1"/>
  </cols>
  <sheetData>
    <row r="1" spans="1:6" x14ac:dyDescent="0.55000000000000004">
      <c r="A1" t="s">
        <v>74</v>
      </c>
    </row>
    <row r="2" spans="1:6" ht="36" x14ac:dyDescent="0.55000000000000004">
      <c r="A2" s="27" t="s">
        <v>0</v>
      </c>
      <c r="B2" s="1" t="s">
        <v>1</v>
      </c>
      <c r="C2" s="1" t="s">
        <v>2</v>
      </c>
      <c r="D2" s="1" t="s">
        <v>3</v>
      </c>
      <c r="E2" s="13" t="s">
        <v>4</v>
      </c>
      <c r="F2" s="3" t="s">
        <v>5</v>
      </c>
    </row>
    <row r="3" spans="1:6" x14ac:dyDescent="0.2">
      <c r="A3" s="28"/>
      <c r="B3" s="3" t="s">
        <v>6</v>
      </c>
      <c r="C3" s="2" t="s">
        <v>7</v>
      </c>
      <c r="D3" s="4" t="s">
        <v>8</v>
      </c>
      <c r="E3" s="3" t="s">
        <v>9</v>
      </c>
      <c r="F3" s="3" t="s">
        <v>10</v>
      </c>
    </row>
    <row r="4" spans="1:6" x14ac:dyDescent="0.2">
      <c r="A4" s="5" t="s">
        <v>11</v>
      </c>
      <c r="B4" s="6">
        <v>2598</v>
      </c>
      <c r="C4" s="7">
        <v>0</v>
      </c>
      <c r="D4" s="8">
        <f>C4/B4</f>
        <v>0</v>
      </c>
      <c r="E4" s="9">
        <v>72420</v>
      </c>
      <c r="F4" s="10">
        <f>D4*E4</f>
        <v>0</v>
      </c>
    </row>
    <row r="5" spans="1:6" x14ac:dyDescent="0.2">
      <c r="A5" s="5" t="s">
        <v>12</v>
      </c>
      <c r="B5" s="6">
        <v>2942</v>
      </c>
      <c r="C5" s="7">
        <v>0</v>
      </c>
      <c r="D5" s="8">
        <f t="shared" ref="D5:D22" si="0">C5/B5</f>
        <v>0</v>
      </c>
      <c r="E5" s="9">
        <v>83158</v>
      </c>
      <c r="F5" s="10">
        <f t="shared" ref="F5:F22" si="1">D5*E5</f>
        <v>0</v>
      </c>
    </row>
    <row r="6" spans="1:6" x14ac:dyDescent="0.2">
      <c r="A6" s="5" t="s">
        <v>13</v>
      </c>
      <c r="B6" s="6">
        <v>3355</v>
      </c>
      <c r="C6" s="7">
        <v>0</v>
      </c>
      <c r="D6" s="8">
        <f t="shared" si="0"/>
        <v>0</v>
      </c>
      <c r="E6" s="9">
        <v>90648</v>
      </c>
      <c r="F6" s="10">
        <f t="shared" si="1"/>
        <v>0</v>
      </c>
    </row>
    <row r="7" spans="1:6" x14ac:dyDescent="0.55000000000000004">
      <c r="A7" s="11" t="s">
        <v>14</v>
      </c>
      <c r="B7" s="6">
        <v>3863</v>
      </c>
      <c r="C7" s="7">
        <v>0</v>
      </c>
      <c r="D7" s="8">
        <f t="shared" si="0"/>
        <v>0</v>
      </c>
      <c r="E7" s="9">
        <v>97875</v>
      </c>
      <c r="F7" s="10">
        <f t="shared" si="1"/>
        <v>0</v>
      </c>
    </row>
    <row r="8" spans="1:6" x14ac:dyDescent="0.55000000000000004">
      <c r="A8" s="11" t="s">
        <v>15</v>
      </c>
      <c r="B8" s="6">
        <v>3638</v>
      </c>
      <c r="C8" s="7">
        <v>1</v>
      </c>
      <c r="D8" s="8">
        <f t="shared" si="0"/>
        <v>2.7487630566245191E-4</v>
      </c>
      <c r="E8" s="9">
        <v>85186</v>
      </c>
      <c r="F8" s="10">
        <f t="shared" si="1"/>
        <v>23.415612974161629</v>
      </c>
    </row>
    <row r="9" spans="1:6" x14ac:dyDescent="0.55000000000000004">
      <c r="A9" s="11" t="s">
        <v>16</v>
      </c>
      <c r="B9" s="6">
        <v>3638</v>
      </c>
      <c r="C9" s="7">
        <v>1</v>
      </c>
      <c r="D9" s="8">
        <f t="shared" si="0"/>
        <v>2.7487630566245191E-4</v>
      </c>
      <c r="E9" s="9">
        <v>89486</v>
      </c>
      <c r="F9" s="10">
        <f t="shared" si="1"/>
        <v>24.597581088510172</v>
      </c>
    </row>
    <row r="10" spans="1:6" x14ac:dyDescent="0.55000000000000004">
      <c r="A10" s="11" t="s">
        <v>17</v>
      </c>
      <c r="B10" s="6">
        <v>3979</v>
      </c>
      <c r="C10" s="7">
        <v>3</v>
      </c>
      <c r="D10" s="8">
        <f t="shared" si="0"/>
        <v>7.5395828097511936E-4</v>
      </c>
      <c r="E10" s="9">
        <v>102202</v>
      </c>
      <c r="F10" s="10">
        <f t="shared" si="1"/>
        <v>77.056044232219151</v>
      </c>
    </row>
    <row r="11" spans="1:6" x14ac:dyDescent="0.55000000000000004">
      <c r="A11" s="11" t="s">
        <v>18</v>
      </c>
      <c r="B11" s="6">
        <v>4634</v>
      </c>
      <c r="C11" s="7">
        <v>2</v>
      </c>
      <c r="D11" s="8">
        <f t="shared" si="0"/>
        <v>4.3159257660768235E-4</v>
      </c>
      <c r="E11" s="9">
        <v>119983</v>
      </c>
      <c r="F11" s="10">
        <f t="shared" si="1"/>
        <v>51.783772119119554</v>
      </c>
    </row>
    <row r="12" spans="1:6" x14ac:dyDescent="0.55000000000000004">
      <c r="A12" s="11" t="s">
        <v>19</v>
      </c>
      <c r="B12" s="6">
        <v>5264</v>
      </c>
      <c r="C12" s="7">
        <v>6</v>
      </c>
      <c r="D12" s="8">
        <f t="shared" si="0"/>
        <v>1.1398176291793312E-3</v>
      </c>
      <c r="E12" s="9">
        <v>148484</v>
      </c>
      <c r="F12" s="10">
        <f t="shared" si="1"/>
        <v>169.24468085106383</v>
      </c>
    </row>
    <row r="13" spans="1:6" x14ac:dyDescent="0.55000000000000004">
      <c r="A13" s="11" t="s">
        <v>20</v>
      </c>
      <c r="B13" s="6">
        <v>4956</v>
      </c>
      <c r="C13" s="7">
        <v>10</v>
      </c>
      <c r="D13" s="8">
        <f t="shared" si="0"/>
        <v>2.0177562550443904E-3</v>
      </c>
      <c r="E13" s="9">
        <v>141081</v>
      </c>
      <c r="F13" s="10">
        <f t="shared" si="1"/>
        <v>284.66707021791763</v>
      </c>
    </row>
    <row r="14" spans="1:6" x14ac:dyDescent="0.55000000000000004">
      <c r="A14" s="11" t="s">
        <v>21</v>
      </c>
      <c r="B14" s="6">
        <v>4956</v>
      </c>
      <c r="C14" s="7">
        <v>12</v>
      </c>
      <c r="D14" s="8">
        <f t="shared" si="0"/>
        <v>2.4213075060532689E-3</v>
      </c>
      <c r="E14" s="9">
        <v>117978</v>
      </c>
      <c r="F14" s="10">
        <f t="shared" si="1"/>
        <v>285.66101694915255</v>
      </c>
    </row>
    <row r="15" spans="1:6" x14ac:dyDescent="0.55000000000000004">
      <c r="A15" s="11" t="s">
        <v>22</v>
      </c>
      <c r="B15" s="6">
        <v>5201</v>
      </c>
      <c r="C15" s="7">
        <v>12</v>
      </c>
      <c r="D15" s="8">
        <f t="shared" si="0"/>
        <v>2.3072486060373007E-3</v>
      </c>
      <c r="E15" s="9">
        <v>116462</v>
      </c>
      <c r="F15" s="10">
        <f t="shared" si="1"/>
        <v>268.70678715631612</v>
      </c>
    </row>
    <row r="16" spans="1:6" x14ac:dyDescent="0.55000000000000004">
      <c r="A16" s="11" t="s">
        <v>23</v>
      </c>
      <c r="B16" s="6">
        <v>6522</v>
      </c>
      <c r="C16" s="7">
        <v>34</v>
      </c>
      <c r="D16" s="8">
        <f t="shared" si="0"/>
        <v>5.2131248083409996E-3</v>
      </c>
      <c r="E16" s="9">
        <v>133101</v>
      </c>
      <c r="F16" s="10">
        <f t="shared" si="1"/>
        <v>693.87212511499536</v>
      </c>
    </row>
    <row r="17" spans="1:6" x14ac:dyDescent="0.55000000000000004">
      <c r="A17" s="11" t="s">
        <v>24</v>
      </c>
      <c r="B17" s="6">
        <v>7260</v>
      </c>
      <c r="C17" s="7">
        <v>69</v>
      </c>
      <c r="D17" s="8">
        <f t="shared" si="0"/>
        <v>9.5041322314049579E-3</v>
      </c>
      <c r="E17" s="9">
        <v>165036</v>
      </c>
      <c r="F17" s="10">
        <f t="shared" si="1"/>
        <v>1568.5239669421487</v>
      </c>
    </row>
    <row r="18" spans="1:6" x14ac:dyDescent="0.55000000000000004">
      <c r="A18" s="11" t="s">
        <v>25</v>
      </c>
      <c r="B18" s="6">
        <v>5096</v>
      </c>
      <c r="C18" s="7">
        <v>74</v>
      </c>
      <c r="D18" s="8">
        <f t="shared" si="0"/>
        <v>1.4521193092621664E-2</v>
      </c>
      <c r="E18" s="9">
        <v>120056</v>
      </c>
      <c r="F18" s="10">
        <f t="shared" si="1"/>
        <v>1743.3563579277866</v>
      </c>
    </row>
    <row r="19" spans="1:6" x14ac:dyDescent="0.55000000000000004">
      <c r="A19" s="11" t="s">
        <v>26</v>
      </c>
      <c r="B19" s="6">
        <v>4594</v>
      </c>
      <c r="C19" s="7">
        <v>113</v>
      </c>
      <c r="D19" s="8">
        <f t="shared" si="0"/>
        <v>2.459730082716587E-2</v>
      </c>
      <c r="E19" s="9">
        <v>100092</v>
      </c>
      <c r="F19" s="10">
        <f t="shared" si="1"/>
        <v>2461.9930343926862</v>
      </c>
    </row>
    <row r="20" spans="1:6" x14ac:dyDescent="0.55000000000000004">
      <c r="A20" s="11" t="s">
        <v>27</v>
      </c>
      <c r="B20" s="6">
        <v>3734</v>
      </c>
      <c r="C20" s="7">
        <v>172</v>
      </c>
      <c r="D20" s="8">
        <f t="shared" si="0"/>
        <v>4.6063202999464384E-2</v>
      </c>
      <c r="E20" s="9">
        <v>79507</v>
      </c>
      <c r="F20" s="10">
        <f t="shared" si="1"/>
        <v>3662.3470808784145</v>
      </c>
    </row>
    <row r="21" spans="1:6" x14ac:dyDescent="0.55000000000000004">
      <c r="A21" s="11" t="s">
        <v>28</v>
      </c>
      <c r="B21" s="6">
        <v>2620</v>
      </c>
      <c r="C21" s="7">
        <v>225</v>
      </c>
      <c r="D21" s="8">
        <f t="shared" si="0"/>
        <v>8.5877862595419852E-2</v>
      </c>
      <c r="E21" s="9">
        <v>54553</v>
      </c>
      <c r="F21" s="10">
        <f t="shared" si="1"/>
        <v>4684.8950381679388</v>
      </c>
    </row>
    <row r="22" spans="1:6" x14ac:dyDescent="0.55000000000000004">
      <c r="A22" s="11" t="s">
        <v>29</v>
      </c>
      <c r="B22" s="6">
        <v>1671</v>
      </c>
      <c r="C22" s="7">
        <v>311</v>
      </c>
      <c r="D22" s="8">
        <f t="shared" si="0"/>
        <v>0.18611609814482347</v>
      </c>
      <c r="E22" s="9">
        <v>32854</v>
      </c>
      <c r="F22" s="10">
        <f t="shared" si="1"/>
        <v>6114.6582884500303</v>
      </c>
    </row>
    <row r="23" spans="1:6" x14ac:dyDescent="0.55000000000000004">
      <c r="A23" s="11" t="s">
        <v>30</v>
      </c>
      <c r="B23" s="6">
        <f>SUM(B4:B22)</f>
        <v>80521</v>
      </c>
      <c r="C23" s="6">
        <f>SUM(C4:C22)</f>
        <v>1045</v>
      </c>
      <c r="D23" s="4"/>
      <c r="E23" s="12">
        <f>SUM(E4:E22)</f>
        <v>1950162</v>
      </c>
      <c r="F23" s="10">
        <f>SUM(F4:F22)</f>
        <v>22114.77845746246</v>
      </c>
    </row>
    <row r="27" spans="1:6" x14ac:dyDescent="0.55000000000000004">
      <c r="A27" t="s">
        <v>31</v>
      </c>
    </row>
    <row r="28" spans="1:6" x14ac:dyDescent="0.55000000000000004">
      <c r="A28">
        <f>F23/E23*1000</f>
        <v>11.339969939657557</v>
      </c>
    </row>
  </sheetData>
  <mergeCells count="1">
    <mergeCell ref="A2:A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9B82-828E-4FBC-B0BA-F91BAA77A935}">
  <dimension ref="A1:I27"/>
  <sheetViews>
    <sheetView topLeftCell="A16" workbookViewId="0">
      <selection activeCell="F27" sqref="F27"/>
    </sheetView>
  </sheetViews>
  <sheetFormatPr defaultRowHeight="18" x14ac:dyDescent="0.55000000000000004"/>
  <cols>
    <col min="2" max="7" width="14.75" customWidth="1"/>
  </cols>
  <sheetData>
    <row r="1" spans="1:7" x14ac:dyDescent="0.55000000000000004">
      <c r="A1" t="s">
        <v>42</v>
      </c>
    </row>
    <row r="2" spans="1:7" ht="36" x14ac:dyDescent="0.2">
      <c r="A2" s="29" t="s">
        <v>0</v>
      </c>
      <c r="B2" s="1" t="s">
        <v>32</v>
      </c>
      <c r="C2" s="1" t="s">
        <v>33</v>
      </c>
      <c r="D2" s="1" t="s">
        <v>34</v>
      </c>
      <c r="E2" s="2" t="s">
        <v>35</v>
      </c>
      <c r="F2" s="2" t="s">
        <v>36</v>
      </c>
      <c r="G2" s="3" t="s">
        <v>5</v>
      </c>
    </row>
    <row r="3" spans="1:7" x14ac:dyDescent="0.55000000000000004">
      <c r="A3" s="29"/>
      <c r="B3" s="3" t="s">
        <v>6</v>
      </c>
      <c r="C3" s="16" t="s">
        <v>7</v>
      </c>
      <c r="D3" s="3" t="s">
        <v>37</v>
      </c>
      <c r="E3" s="3" t="s">
        <v>9</v>
      </c>
      <c r="F3" s="3" t="s">
        <v>38</v>
      </c>
      <c r="G3" s="3" t="s">
        <v>39</v>
      </c>
    </row>
    <row r="4" spans="1:7" x14ac:dyDescent="0.5">
      <c r="A4" s="17" t="s">
        <v>11</v>
      </c>
      <c r="B4" s="18">
        <v>9862</v>
      </c>
      <c r="C4" s="19" t="s">
        <v>40</v>
      </c>
      <c r="D4" s="20">
        <v>72420</v>
      </c>
      <c r="E4" s="21">
        <v>31</v>
      </c>
      <c r="F4" s="22">
        <f>E4/D4</f>
        <v>4.2805854736260699E-4</v>
      </c>
      <c r="G4" s="23">
        <f>B4*F4</f>
        <v>4.2215133940900298</v>
      </c>
    </row>
    <row r="5" spans="1:7" x14ac:dyDescent="0.5">
      <c r="A5" s="17" t="s">
        <v>12</v>
      </c>
      <c r="B5" s="18">
        <v>10976</v>
      </c>
      <c r="C5" s="19" t="s">
        <v>40</v>
      </c>
      <c r="D5" s="20">
        <v>83158</v>
      </c>
      <c r="E5" s="21">
        <v>10</v>
      </c>
      <c r="F5" s="22">
        <f t="shared" ref="F5:F22" si="0">E5/D5</f>
        <v>1.2025301233795907E-4</v>
      </c>
      <c r="G5" s="23">
        <f t="shared" ref="G5:G21" si="1">B5*F5</f>
        <v>1.3198970634214386</v>
      </c>
    </row>
    <row r="6" spans="1:7" x14ac:dyDescent="0.5">
      <c r="A6" s="17" t="s">
        <v>13</v>
      </c>
      <c r="B6" s="18">
        <v>11478</v>
      </c>
      <c r="C6" s="19" t="s">
        <v>40</v>
      </c>
      <c r="D6" s="20">
        <v>90648</v>
      </c>
      <c r="E6" s="21">
        <v>7</v>
      </c>
      <c r="F6" s="22">
        <f t="shared" si="0"/>
        <v>7.7221780954902483E-5</v>
      </c>
      <c r="G6" s="23">
        <f t="shared" si="1"/>
        <v>0.88635160180037065</v>
      </c>
    </row>
    <row r="7" spans="1:7" x14ac:dyDescent="0.55000000000000004">
      <c r="A7" s="24" t="s">
        <v>14</v>
      </c>
      <c r="B7" s="18">
        <v>11361</v>
      </c>
      <c r="C7" s="19" t="s">
        <v>40</v>
      </c>
      <c r="D7" s="20">
        <v>97875</v>
      </c>
      <c r="E7" s="21">
        <v>14</v>
      </c>
      <c r="F7" s="22">
        <f t="shared" si="0"/>
        <v>1.4303959131545339E-4</v>
      </c>
      <c r="G7" s="23">
        <f t="shared" si="1"/>
        <v>1.6250727969348659</v>
      </c>
    </row>
    <row r="8" spans="1:7" x14ac:dyDescent="0.55000000000000004">
      <c r="A8" s="24" t="s">
        <v>15</v>
      </c>
      <c r="B8" s="18">
        <v>11425</v>
      </c>
      <c r="C8" s="19" t="s">
        <v>40</v>
      </c>
      <c r="D8" s="20">
        <v>85186</v>
      </c>
      <c r="E8" s="21">
        <v>42</v>
      </c>
      <c r="F8" s="22">
        <f t="shared" si="0"/>
        <v>4.9303876223792643E-4</v>
      </c>
      <c r="G8" s="23">
        <f t="shared" si="1"/>
        <v>5.6329678585683096</v>
      </c>
    </row>
    <row r="9" spans="1:7" x14ac:dyDescent="0.55000000000000004">
      <c r="A9" s="24" t="s">
        <v>16</v>
      </c>
      <c r="B9" s="18">
        <v>11854</v>
      </c>
      <c r="C9" s="19" t="s">
        <v>40</v>
      </c>
      <c r="D9" s="20">
        <v>89486</v>
      </c>
      <c r="E9" s="21">
        <v>41</v>
      </c>
      <c r="F9" s="22">
        <f t="shared" si="0"/>
        <v>4.5817222805802024E-4</v>
      </c>
      <c r="G9" s="23">
        <f t="shared" si="1"/>
        <v>5.4311735913997721</v>
      </c>
    </row>
    <row r="10" spans="1:7" x14ac:dyDescent="0.55000000000000004">
      <c r="A10" s="24" t="s">
        <v>17</v>
      </c>
      <c r="B10" s="18">
        <v>13657</v>
      </c>
      <c r="C10" s="19" t="s">
        <v>40</v>
      </c>
      <c r="D10" s="20">
        <v>102202</v>
      </c>
      <c r="E10" s="21">
        <v>51</v>
      </c>
      <c r="F10" s="22">
        <f t="shared" si="0"/>
        <v>4.9901176102228918E-4</v>
      </c>
      <c r="G10" s="23">
        <f t="shared" si="1"/>
        <v>6.8150036202814031</v>
      </c>
    </row>
    <row r="11" spans="1:7" x14ac:dyDescent="0.55000000000000004">
      <c r="A11" s="24" t="s">
        <v>18</v>
      </c>
      <c r="B11" s="18">
        <v>15983</v>
      </c>
      <c r="C11" s="19" t="s">
        <v>40</v>
      </c>
      <c r="D11" s="20">
        <v>119983</v>
      </c>
      <c r="E11" s="21">
        <v>72</v>
      </c>
      <c r="F11" s="22">
        <f t="shared" si="0"/>
        <v>6.0008501204337279E-4</v>
      </c>
      <c r="G11" s="23">
        <f t="shared" si="1"/>
        <v>9.5911587474892279</v>
      </c>
    </row>
    <row r="12" spans="1:7" x14ac:dyDescent="0.55000000000000004">
      <c r="A12" s="24" t="s">
        <v>19</v>
      </c>
      <c r="B12" s="18">
        <v>18674</v>
      </c>
      <c r="C12" s="19" t="s">
        <v>40</v>
      </c>
      <c r="D12" s="20">
        <v>148484</v>
      </c>
      <c r="E12" s="21">
        <v>166</v>
      </c>
      <c r="F12" s="22">
        <f t="shared" si="0"/>
        <v>1.1179655720481667E-3</v>
      </c>
      <c r="G12" s="23">
        <f t="shared" si="1"/>
        <v>20.876889092427465</v>
      </c>
    </row>
    <row r="13" spans="1:7" x14ac:dyDescent="0.55000000000000004">
      <c r="A13" s="24" t="s">
        <v>20</v>
      </c>
      <c r="B13" s="18">
        <v>16143</v>
      </c>
      <c r="C13" s="19" t="s">
        <v>40</v>
      </c>
      <c r="D13" s="20">
        <v>141081</v>
      </c>
      <c r="E13" s="21">
        <v>218</v>
      </c>
      <c r="F13" s="22">
        <f t="shared" si="0"/>
        <v>1.5452116160220015E-3</v>
      </c>
      <c r="G13" s="23">
        <f t="shared" si="1"/>
        <v>24.944351117443169</v>
      </c>
    </row>
    <row r="14" spans="1:7" x14ac:dyDescent="0.55000000000000004">
      <c r="A14" s="24" t="s">
        <v>21</v>
      </c>
      <c r="B14" s="18">
        <v>12631</v>
      </c>
      <c r="C14" s="19" t="s">
        <v>40</v>
      </c>
      <c r="D14" s="20">
        <v>117978</v>
      </c>
      <c r="E14" s="21">
        <v>270</v>
      </c>
      <c r="F14" s="22">
        <f t="shared" si="0"/>
        <v>2.2885622743223314E-3</v>
      </c>
      <c r="G14" s="23">
        <f t="shared" si="1"/>
        <v>28.906830086965368</v>
      </c>
    </row>
    <row r="15" spans="1:7" x14ac:dyDescent="0.55000000000000004">
      <c r="A15" s="24" t="s">
        <v>22</v>
      </c>
      <c r="B15" s="18">
        <v>11342</v>
      </c>
      <c r="C15" s="19" t="s">
        <v>40</v>
      </c>
      <c r="D15" s="20">
        <v>116462</v>
      </c>
      <c r="E15" s="21">
        <v>428</v>
      </c>
      <c r="F15" s="22">
        <f t="shared" si="0"/>
        <v>3.675018460957222E-3</v>
      </c>
      <c r="G15" s="23">
        <f t="shared" si="1"/>
        <v>41.68205938417681</v>
      </c>
    </row>
    <row r="16" spans="1:7" x14ac:dyDescent="0.55000000000000004">
      <c r="A16" s="24" t="s">
        <v>23</v>
      </c>
      <c r="B16" s="18">
        <v>13648</v>
      </c>
      <c r="C16" s="19" t="s">
        <v>40</v>
      </c>
      <c r="D16" s="20">
        <v>133101</v>
      </c>
      <c r="E16" s="21">
        <v>772</v>
      </c>
      <c r="F16" s="22">
        <f t="shared" si="0"/>
        <v>5.8001066859001815E-3</v>
      </c>
      <c r="G16" s="23">
        <f t="shared" si="1"/>
        <v>79.159856049165683</v>
      </c>
    </row>
    <row r="17" spans="1:9" x14ac:dyDescent="0.55000000000000004">
      <c r="A17" s="24" t="s">
        <v>24</v>
      </c>
      <c r="B17" s="18">
        <v>17686</v>
      </c>
      <c r="C17" s="19" t="s">
        <v>40</v>
      </c>
      <c r="D17" s="20">
        <v>165036</v>
      </c>
      <c r="E17" s="21">
        <v>1582</v>
      </c>
      <c r="F17" s="22">
        <f t="shared" si="0"/>
        <v>9.5857873433675082E-3</v>
      </c>
      <c r="G17" s="23">
        <f t="shared" si="1"/>
        <v>169.53423495479774</v>
      </c>
    </row>
    <row r="18" spans="1:9" x14ac:dyDescent="0.55000000000000004">
      <c r="A18" s="24" t="s">
        <v>25</v>
      </c>
      <c r="B18" s="18">
        <v>13111</v>
      </c>
      <c r="C18" s="19" t="s">
        <v>40</v>
      </c>
      <c r="D18" s="20">
        <v>120056</v>
      </c>
      <c r="E18" s="21">
        <v>1778</v>
      </c>
      <c r="F18" s="22">
        <f t="shared" si="0"/>
        <v>1.4809755447457853E-2</v>
      </c>
      <c r="G18" s="23">
        <f t="shared" si="1"/>
        <v>194.17070367161992</v>
      </c>
    </row>
    <row r="19" spans="1:9" x14ac:dyDescent="0.55000000000000004">
      <c r="A19" s="24" t="s">
        <v>26</v>
      </c>
      <c r="B19" s="18">
        <v>9513</v>
      </c>
      <c r="C19" s="19" t="s">
        <v>40</v>
      </c>
      <c r="D19" s="20">
        <v>100092</v>
      </c>
      <c r="E19" s="21">
        <v>2509</v>
      </c>
      <c r="F19" s="22">
        <f t="shared" si="0"/>
        <v>2.5066938416656675E-2</v>
      </c>
      <c r="G19" s="23">
        <f t="shared" si="1"/>
        <v>238.46178515765496</v>
      </c>
    </row>
    <row r="20" spans="1:9" x14ac:dyDescent="0.55000000000000004">
      <c r="A20" s="24" t="s">
        <v>27</v>
      </c>
      <c r="B20" s="18">
        <v>6706</v>
      </c>
      <c r="C20" s="19" t="s">
        <v>40</v>
      </c>
      <c r="D20" s="20">
        <v>79507</v>
      </c>
      <c r="E20" s="21">
        <v>3728</v>
      </c>
      <c r="F20" s="22">
        <f t="shared" si="0"/>
        <v>4.6888953173934371E-2</v>
      </c>
      <c r="G20" s="23">
        <f t="shared" si="1"/>
        <v>314.43731998440387</v>
      </c>
    </row>
    <row r="21" spans="1:9" x14ac:dyDescent="0.55000000000000004">
      <c r="A21" s="24" t="s">
        <v>28</v>
      </c>
      <c r="B21" s="18">
        <v>4244</v>
      </c>
      <c r="C21" s="19" t="s">
        <v>40</v>
      </c>
      <c r="D21" s="20">
        <v>54553</v>
      </c>
      <c r="E21" s="21">
        <v>4563</v>
      </c>
      <c r="F21" s="22">
        <f t="shared" si="0"/>
        <v>8.3643429325609961E-2</v>
      </c>
      <c r="G21" s="23">
        <f t="shared" si="1"/>
        <v>354.9827140578887</v>
      </c>
    </row>
    <row r="22" spans="1:9" x14ac:dyDescent="0.55000000000000004">
      <c r="A22" s="24" t="s">
        <v>29</v>
      </c>
      <c r="B22" s="18">
        <v>2736</v>
      </c>
      <c r="C22" s="19" t="s">
        <v>40</v>
      </c>
      <c r="D22" s="20">
        <v>32854</v>
      </c>
      <c r="E22" s="21">
        <v>5843</v>
      </c>
      <c r="F22" s="22">
        <f t="shared" si="0"/>
        <v>0.17784744627747001</v>
      </c>
      <c r="G22" s="23">
        <f>B22*F22</f>
        <v>486.59061301515794</v>
      </c>
    </row>
    <row r="23" spans="1:9" x14ac:dyDescent="0.55000000000000004">
      <c r="A23" s="24" t="s">
        <v>30</v>
      </c>
      <c r="B23" s="25">
        <f>SUM(B4:B22)</f>
        <v>223030</v>
      </c>
      <c r="C23" s="25">
        <v>2101</v>
      </c>
      <c r="D23" s="25">
        <f>SUM(D4:D22)</f>
        <v>1950162</v>
      </c>
      <c r="E23" s="26">
        <f>SUM(E4:E22)</f>
        <v>22125</v>
      </c>
      <c r="F23" s="23"/>
      <c r="G23" s="25">
        <f>SUM(G4:G22)</f>
        <v>1989.270495245687</v>
      </c>
      <c r="I23" s="14"/>
    </row>
    <row r="26" spans="1:9" x14ac:dyDescent="0.55000000000000004">
      <c r="A26" s="15" t="s">
        <v>41</v>
      </c>
    </row>
    <row r="27" spans="1:9" x14ac:dyDescent="0.55000000000000004">
      <c r="A27">
        <f>C23/G23*100</f>
        <v>105.61660694316555</v>
      </c>
    </row>
  </sheetData>
  <mergeCells count="1">
    <mergeCell ref="A2:A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49B6-509E-4759-B7DA-99311E6B45DC}">
  <dimension ref="A1:G32"/>
  <sheetViews>
    <sheetView topLeftCell="A19" workbookViewId="0">
      <selection activeCell="E38" sqref="E38"/>
    </sheetView>
  </sheetViews>
  <sheetFormatPr defaultRowHeight="18" x14ac:dyDescent="0.55000000000000004"/>
  <cols>
    <col min="2" max="5" width="10.58203125" customWidth="1"/>
  </cols>
  <sheetData>
    <row r="1" spans="1:7" x14ac:dyDescent="0.55000000000000004">
      <c r="A1" s="30" t="s">
        <v>43</v>
      </c>
    </row>
    <row r="2" spans="1:7" x14ac:dyDescent="0.55000000000000004">
      <c r="A2" t="s">
        <v>59</v>
      </c>
    </row>
    <row r="3" spans="1:7" x14ac:dyDescent="0.55000000000000004">
      <c r="A3" t="s">
        <v>44</v>
      </c>
    </row>
    <row r="4" spans="1:7" x14ac:dyDescent="0.55000000000000004">
      <c r="A4" t="s">
        <v>45</v>
      </c>
    </row>
    <row r="5" spans="1:7" x14ac:dyDescent="0.55000000000000004">
      <c r="A5" s="31"/>
      <c r="B5" s="34" t="s">
        <v>46</v>
      </c>
      <c r="C5" s="34"/>
      <c r="D5" s="34" t="s">
        <v>47</v>
      </c>
      <c r="E5" s="34"/>
      <c r="F5" s="36" t="s">
        <v>54</v>
      </c>
      <c r="G5" s="37" t="s">
        <v>55</v>
      </c>
    </row>
    <row r="6" spans="1:7" x14ac:dyDescent="0.55000000000000004">
      <c r="A6" s="32"/>
      <c r="B6" s="33" t="s">
        <v>48</v>
      </c>
      <c r="C6" s="33" t="s">
        <v>49</v>
      </c>
      <c r="D6" s="33" t="s">
        <v>48</v>
      </c>
      <c r="E6" s="33" t="s">
        <v>49</v>
      </c>
      <c r="F6" s="38"/>
      <c r="G6" s="38"/>
    </row>
    <row r="7" spans="1:7" x14ac:dyDescent="0.55000000000000004">
      <c r="A7" t="s">
        <v>50</v>
      </c>
      <c r="B7">
        <v>40000</v>
      </c>
      <c r="C7">
        <v>40</v>
      </c>
      <c r="D7">
        <v>3000</v>
      </c>
      <c r="E7">
        <v>6</v>
      </c>
      <c r="F7">
        <f>E7/D7</f>
        <v>2E-3</v>
      </c>
      <c r="G7">
        <f>B7*F7</f>
        <v>80</v>
      </c>
    </row>
    <row r="8" spans="1:7" x14ac:dyDescent="0.55000000000000004">
      <c r="A8" t="s">
        <v>51</v>
      </c>
      <c r="B8">
        <v>30000</v>
      </c>
      <c r="C8">
        <v>60</v>
      </c>
      <c r="D8">
        <v>6000</v>
      </c>
      <c r="E8">
        <v>6</v>
      </c>
      <c r="F8">
        <f t="shared" ref="F8:F9" si="0">E8/D8</f>
        <v>1E-3</v>
      </c>
      <c r="G8">
        <f t="shared" ref="G8:G9" si="1">B8*F8</f>
        <v>30</v>
      </c>
    </row>
    <row r="9" spans="1:7" x14ac:dyDescent="0.55000000000000004">
      <c r="A9" t="s">
        <v>52</v>
      </c>
      <c r="B9">
        <v>30000</v>
      </c>
      <c r="C9">
        <v>60</v>
      </c>
      <c r="D9">
        <v>9000</v>
      </c>
      <c r="E9">
        <v>18</v>
      </c>
      <c r="F9">
        <f t="shared" si="0"/>
        <v>2E-3</v>
      </c>
      <c r="G9">
        <f t="shared" si="1"/>
        <v>60</v>
      </c>
    </row>
    <row r="10" spans="1:7" x14ac:dyDescent="0.55000000000000004">
      <c r="A10" s="35" t="s">
        <v>53</v>
      </c>
      <c r="B10" s="35">
        <f>SUM(B7:B9)</f>
        <v>100000</v>
      </c>
      <c r="C10" s="35">
        <f>SUM(C7:C9)</f>
        <v>160</v>
      </c>
      <c r="D10" s="35">
        <f>SUM(D7:D9)</f>
        <v>18000</v>
      </c>
      <c r="E10" s="35">
        <f>SUM(E7:E9)</f>
        <v>30</v>
      </c>
      <c r="F10" s="35"/>
      <c r="G10" s="35">
        <f>SUM(G7:G9)</f>
        <v>170</v>
      </c>
    </row>
    <row r="12" spans="1:7" x14ac:dyDescent="0.55000000000000004">
      <c r="A12" t="s">
        <v>56</v>
      </c>
    </row>
    <row r="13" spans="1:7" x14ac:dyDescent="0.55000000000000004">
      <c r="A13" t="s">
        <v>57</v>
      </c>
    </row>
    <row r="14" spans="1:7" x14ac:dyDescent="0.55000000000000004">
      <c r="A14" t="s">
        <v>58</v>
      </c>
    </row>
    <row r="16" spans="1:7" x14ac:dyDescent="0.55000000000000004">
      <c r="A16" s="39"/>
      <c r="B16" s="39"/>
      <c r="C16" s="39"/>
      <c r="D16" s="39"/>
      <c r="E16" s="39"/>
      <c r="F16" s="39"/>
      <c r="G16" s="39"/>
    </row>
    <row r="17" spans="1:7" x14ac:dyDescent="0.55000000000000004">
      <c r="A17" s="45" t="s">
        <v>60</v>
      </c>
      <c r="B17" s="42"/>
      <c r="C17" s="42"/>
      <c r="D17" s="42"/>
      <c r="E17" s="42"/>
      <c r="F17" s="43"/>
      <c r="G17" s="44"/>
    </row>
    <row r="18" spans="1:7" x14ac:dyDescent="0.55000000000000004">
      <c r="A18" s="45" t="s">
        <v>61</v>
      </c>
      <c r="B18" s="40"/>
      <c r="C18" s="40"/>
      <c r="D18" s="40"/>
      <c r="E18" s="40"/>
      <c r="F18" s="44"/>
      <c r="G18" s="44"/>
    </row>
    <row r="19" spans="1:7" x14ac:dyDescent="0.55000000000000004">
      <c r="A19" s="45" t="s">
        <v>62</v>
      </c>
      <c r="B19" s="39"/>
      <c r="C19" s="39"/>
      <c r="D19" s="39"/>
      <c r="E19" s="39"/>
      <c r="F19" s="41"/>
      <c r="G19" s="39"/>
    </row>
    <row r="20" spans="1:7" x14ac:dyDescent="0.55000000000000004">
      <c r="A20" s="45" t="s">
        <v>63</v>
      </c>
      <c r="B20" s="39"/>
      <c r="C20" s="39"/>
      <c r="D20" s="39"/>
      <c r="E20" s="39"/>
      <c r="F20" s="39"/>
      <c r="G20" s="39"/>
    </row>
    <row r="21" spans="1:7" x14ac:dyDescent="0.55000000000000004">
      <c r="A21" s="45" t="s">
        <v>64</v>
      </c>
      <c r="B21" s="39"/>
      <c r="C21" s="39"/>
      <c r="D21" s="39"/>
      <c r="E21" s="39"/>
      <c r="F21" s="39"/>
      <c r="G21" s="39"/>
    </row>
    <row r="22" spans="1:7" x14ac:dyDescent="0.55000000000000004">
      <c r="A22" s="39"/>
      <c r="F22" s="39"/>
      <c r="G22" s="39"/>
    </row>
    <row r="23" spans="1:7" x14ac:dyDescent="0.55000000000000004">
      <c r="A23" s="31"/>
      <c r="B23" s="34" t="s">
        <v>65</v>
      </c>
      <c r="C23" s="34"/>
      <c r="D23" s="34" t="s">
        <v>66</v>
      </c>
      <c r="E23" s="34"/>
      <c r="F23" s="46" t="s">
        <v>71</v>
      </c>
      <c r="G23" s="37" t="s">
        <v>55</v>
      </c>
    </row>
    <row r="24" spans="1:7" x14ac:dyDescent="0.55000000000000004">
      <c r="A24" s="32"/>
      <c r="B24" s="33" t="s">
        <v>70</v>
      </c>
      <c r="C24" s="33" t="s">
        <v>48</v>
      </c>
      <c r="D24" s="33" t="s">
        <v>70</v>
      </c>
      <c r="E24" s="33" t="s">
        <v>48</v>
      </c>
      <c r="F24" s="47"/>
      <c r="G24" s="38"/>
    </row>
    <row r="25" spans="1:7" x14ac:dyDescent="0.55000000000000004">
      <c r="A25" s="45" t="s">
        <v>67</v>
      </c>
      <c r="B25">
        <v>11</v>
      </c>
      <c r="C25">
        <v>32000</v>
      </c>
      <c r="D25">
        <v>100</v>
      </c>
      <c r="E25">
        <v>400000</v>
      </c>
      <c r="F25">
        <f>D25/E25</f>
        <v>2.5000000000000001E-4</v>
      </c>
      <c r="G25">
        <f>C25*F25</f>
        <v>8</v>
      </c>
    </row>
    <row r="26" spans="1:7" x14ac:dyDescent="0.55000000000000004">
      <c r="A26" s="45" t="s">
        <v>68</v>
      </c>
      <c r="B26">
        <v>13</v>
      </c>
      <c r="C26">
        <v>20000</v>
      </c>
      <c r="D26">
        <v>180</v>
      </c>
      <c r="E26">
        <v>300000</v>
      </c>
      <c r="F26">
        <f t="shared" ref="F26:F27" si="2">D26/E26</f>
        <v>5.9999999999999995E-4</v>
      </c>
      <c r="G26">
        <f t="shared" ref="G26:G27" si="3">C26*F26</f>
        <v>11.999999999999998</v>
      </c>
    </row>
    <row r="27" spans="1:7" x14ac:dyDescent="0.55000000000000004">
      <c r="A27" s="45" t="s">
        <v>69</v>
      </c>
      <c r="B27">
        <v>30</v>
      </c>
      <c r="C27">
        <v>14000</v>
      </c>
      <c r="D27">
        <v>500</v>
      </c>
      <c r="E27">
        <v>250000</v>
      </c>
      <c r="F27">
        <f t="shared" si="2"/>
        <v>2E-3</v>
      </c>
      <c r="G27">
        <f t="shared" si="3"/>
        <v>28</v>
      </c>
    </row>
    <row r="28" spans="1:7" x14ac:dyDescent="0.55000000000000004">
      <c r="A28" s="35" t="s">
        <v>53</v>
      </c>
      <c r="B28" s="35">
        <f>SUM(B25:B27)</f>
        <v>54</v>
      </c>
      <c r="C28" s="35">
        <f t="shared" ref="C28:E28" si="4">SUM(C25:C27)</f>
        <v>66000</v>
      </c>
      <c r="D28" s="35">
        <f t="shared" si="4"/>
        <v>780</v>
      </c>
      <c r="E28" s="35">
        <f t="shared" si="4"/>
        <v>950000</v>
      </c>
      <c r="F28" s="35"/>
      <c r="G28" s="35">
        <f>SUM(G25:G27)</f>
        <v>48</v>
      </c>
    </row>
    <row r="30" spans="1:7" x14ac:dyDescent="0.55000000000000004">
      <c r="A30" t="s">
        <v>73</v>
      </c>
    </row>
    <row r="31" spans="1:7" x14ac:dyDescent="0.55000000000000004">
      <c r="A31" t="s">
        <v>72</v>
      </c>
    </row>
    <row r="32" spans="1:7" x14ac:dyDescent="0.55000000000000004">
      <c r="A32">
        <f>B28/G28*100</f>
        <v>112.5</v>
      </c>
    </row>
  </sheetData>
  <mergeCells count="8">
    <mergeCell ref="B23:C23"/>
    <mergeCell ref="D23:E23"/>
    <mergeCell ref="F23:F24"/>
    <mergeCell ref="G23:G24"/>
    <mergeCell ref="B5:C5"/>
    <mergeCell ref="D5:E5"/>
    <mergeCell ref="F5:F6"/>
    <mergeCell ref="G5:G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(p155)</vt:lpstr>
      <vt:lpstr>(p158)</vt:lpstr>
      <vt:lpstr>練習問題解答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miyazaki</dc:creator>
  <cp:lastModifiedBy>miyazaki</cp:lastModifiedBy>
  <dcterms:created xsi:type="dcterms:W3CDTF">2020-10-13T08:02:44Z</dcterms:created>
  <dcterms:modified xsi:type="dcterms:W3CDTF">2020-10-13T13:38:11Z</dcterms:modified>
</cp:coreProperties>
</file>